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Worksheet" sheetId="1" r:id="rId1"/>
  </sheets>
  <definedNames>
    <definedName name="_xlfn.IFERROR" hidden="1">#NAME?</definedName>
    <definedName name="month">'Worksheet'!$E$53:$E$65</definedName>
    <definedName name="months">'Worksheet'!$E$54:$E$65</definedName>
    <definedName name="months1">'Worksheet'!$H$44:$H$56</definedName>
    <definedName name="_xlnm.Print_Area" localSheetId="0">'Worksheet'!$B$3:$F$81</definedName>
  </definedNames>
  <calcPr fullCalcOnLoad="1"/>
</workbook>
</file>

<file path=xl/sharedStrings.xml><?xml version="1.0" encoding="utf-8"?>
<sst xmlns="http://schemas.openxmlformats.org/spreadsheetml/2006/main" count="79" uniqueCount="64">
  <si>
    <t>Utilities:</t>
  </si>
  <si>
    <t>Electric</t>
  </si>
  <si>
    <t>Gas</t>
  </si>
  <si>
    <t>Water</t>
  </si>
  <si>
    <t>Internet</t>
  </si>
  <si>
    <r>
      <t xml:space="preserve">Enter the cost basis of your </t>
    </r>
    <r>
      <rPr>
        <b/>
        <u val="single"/>
        <sz val="11"/>
        <color indexed="8"/>
        <rFont val="Calibri"/>
        <family val="2"/>
      </rPr>
      <t>home (including land)</t>
    </r>
    <r>
      <rPr>
        <sz val="11"/>
        <color theme="1"/>
        <rFont val="Calibri"/>
        <family val="2"/>
      </rPr>
      <t>, or, if less, the fair market value of your home on the date you first used the home for business</t>
    </r>
  </si>
  <si>
    <t>Basis of home</t>
  </si>
  <si>
    <t>Rent (if a renter)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</si>
  <si>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</si>
  <si>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</si>
  <si>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</si>
  <si>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</si>
  <si>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</si>
  <si>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</si>
  <si>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</si>
  <si>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</si>
  <si>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</si>
  <si>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</si>
  <si>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</si>
  <si>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</si>
  <si>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N/A</t>
  </si>
  <si>
    <t>Direct Expenses Attributed to Home Office Area</t>
  </si>
  <si>
    <t>Indirect Expenses Attributed to Entire Home</t>
  </si>
  <si>
    <t>[Type Name of Business Here]</t>
  </si>
  <si>
    <t>Date</t>
  </si>
  <si>
    <t>Business percentage of home for indirect expenses and depreciation</t>
  </si>
  <si>
    <t xml:space="preserve">Total </t>
  </si>
  <si>
    <t>Business percentage of home for indirect expenses from above</t>
  </si>
  <si>
    <t>Business percentage of depreciation expense from above</t>
  </si>
  <si>
    <t>House Expenses:</t>
  </si>
  <si>
    <t>Depreciation Expense:</t>
  </si>
  <si>
    <t>Total Reimbursement Amount for Home Office</t>
  </si>
  <si>
    <t>Year 1</t>
  </si>
  <si>
    <t>Years 2 thru 39</t>
  </si>
  <si>
    <t>Employee Signature (or type name as confirmation):</t>
  </si>
  <si>
    <t xml:space="preserve">For the employer, I hereby attest that I have checked this request for reimbursement and found it proper and in compliance with the reimbursement requirements. </t>
  </si>
  <si>
    <t>Employer Signature (or type name as confirmation):</t>
  </si>
  <si>
    <t xml:space="preserve">Date: </t>
  </si>
  <si>
    <t xml:space="preserve">You will be reimbursed for the use of your home office in the amount of: </t>
  </si>
  <si>
    <t>Title:</t>
  </si>
  <si>
    <t>Depreciation Percentage</t>
  </si>
  <si>
    <t>Lawn care (if you see clients, patients, or prospects in your home)</t>
  </si>
  <si>
    <r>
      <t xml:space="preserve">Enter the cost (or value, if applicable) of </t>
    </r>
    <r>
      <rPr>
        <b/>
        <u val="single"/>
        <sz val="11"/>
        <color indexed="8"/>
        <rFont val="Calibri"/>
        <family val="2"/>
      </rPr>
      <t xml:space="preserve">the land </t>
    </r>
    <r>
      <rPr>
        <sz val="11"/>
        <color theme="1"/>
        <rFont val="Calibri"/>
        <family val="2"/>
      </rPr>
      <t>on which your home sits</t>
    </r>
  </si>
  <si>
    <t>Employee name</t>
  </si>
  <si>
    <t xml:space="preserve">Mortgage insurance (PMI)
</t>
  </si>
  <si>
    <t xml:space="preserve">Real estate taxes </t>
  </si>
  <si>
    <t>Homeowners insurance</t>
  </si>
  <si>
    <t>Repairs and maintenance (including housekeeping)</t>
  </si>
  <si>
    <t>House expenses to be reimbursed</t>
  </si>
  <si>
    <t>Depreciation to be reimbursed</t>
  </si>
  <si>
    <t>Year of use of this home office (1 for 1st year of use, 2 for 2nd, etc.)</t>
  </si>
  <si>
    <t>Depreciation percentage for the year (from table to the right)</t>
  </si>
  <si>
    <t>Depreciation deduction for the year</t>
  </si>
  <si>
    <t>Employee Request for Reimbursement for Use of a Home Office</t>
  </si>
  <si>
    <t>If year 1, what month did you begin using the home office?</t>
  </si>
  <si>
    <t>*Enter data in yellow areas only. Sample data is filled in so you can see how this works. Override all existing data with your data.</t>
  </si>
  <si>
    <t>Employer signature (or type name as confirmation):</t>
  </si>
  <si>
    <t>Denominator (home--total number of rooms, total square footage, or net square footage)</t>
  </si>
  <si>
    <t>Numerator (office part--number of rooms, square footage, or net square footage)</t>
  </si>
  <si>
    <t>Mortgage interest</t>
  </si>
  <si>
    <t>Depreciation expense to be reimbursed</t>
  </si>
  <si>
    <t xml:space="preserve">With this reimbursement request, I 
1. attached photocopies of bills verifying the expenses above (proof of the expenses); 
2. attached a photo of the home office as proof that it is exclusively used for business purposes (proof of exclusive use); 
3. attached documentation showing the type of work done in the home office and the number of hours (proof of regular use and business use); and
4. attest that I have used the home office for the convenience of the employer per our agreement.
</t>
  </si>
  <si>
    <t>Indirect expenses for home office</t>
  </si>
  <si>
    <t>Sum of indirect and direct expenses for reimbursement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</si>
</sst>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&quot;$&quot;* #,##0.0_);_(&quot;$&quot;* \(#,##0.0\);_(&quot;$&quot;* &quot;-&quot;??_);_(@_)"/>
    <numFmt numFmtId="170" formatCode="[$-409]dddd\,\ mmmm\ d\,\ yyyy"/>
    <numFmt numFmtId="171" formatCode="[$-409]h:mm:ss\ AM/PM"/>
    <numFmt numFmtId="172" formatCode="&quot;$&quot;#,##0.00"/>
    <numFmt numFmtId="173" formatCode="&quot;$&quot;#,##0.0"/>
    <numFmt numFmtId="17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left" indent="3"/>
    </xf>
    <xf numFmtId="0" fontId="0" fillId="33" borderId="15" xfId="0" applyFill="1" applyBorder="1" applyAlignment="1">
      <alignment horizontal="left" indent="5"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 horizontal="left" indent="3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41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 wrapText="1" indent="3"/>
    </xf>
    <xf numFmtId="0" fontId="0" fillId="33" borderId="15" xfId="0" applyFont="1" applyFill="1" applyBorder="1" applyAlignment="1">
      <alignment horizontal="left" wrapText="1" indent="3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164" fontId="19" fillId="0" borderId="15" xfId="57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3" fillId="34" borderId="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164" fontId="27" fillId="34" borderId="0" xfId="57" applyNumberFormat="1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0" fillId="34" borderId="18" xfId="0" applyFill="1" applyBorder="1" applyAlignment="1">
      <alignment/>
    </xf>
    <xf numFmtId="0" fontId="44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42" fillId="34" borderId="19" xfId="0" applyFont="1" applyFill="1" applyBorder="1" applyAlignment="1">
      <alignment/>
    </xf>
    <xf numFmtId="0" fontId="42" fillId="34" borderId="20" xfId="0" applyFont="1" applyFill="1" applyBorder="1" applyAlignment="1">
      <alignment/>
    </xf>
    <xf numFmtId="10" fontId="41" fillId="33" borderId="15" xfId="57" applyNumberFormat="1" applyFont="1" applyFill="1" applyBorder="1" applyAlignment="1">
      <alignment horizontal="center"/>
    </xf>
    <xf numFmtId="174" fontId="0" fillId="35" borderId="15" xfId="42" applyNumberFormat="1" applyFont="1" applyFill="1" applyBorder="1" applyAlignment="1">
      <alignment horizontal="center"/>
    </xf>
    <xf numFmtId="174" fontId="0" fillId="33" borderId="15" xfId="42" applyNumberFormat="1" applyFont="1" applyFill="1" applyBorder="1" applyAlignment="1">
      <alignment horizontal="center"/>
    </xf>
    <xf numFmtId="174" fontId="0" fillId="35" borderId="15" xfId="44" applyNumberFormat="1" applyFont="1" applyFill="1" applyBorder="1" applyAlignment="1">
      <alignment horizontal="center"/>
    </xf>
    <xf numFmtId="174" fontId="0" fillId="33" borderId="15" xfId="44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4" fontId="0" fillId="33" borderId="15" xfId="57" applyNumberFormat="1" applyFont="1" applyFill="1" applyBorder="1" applyAlignment="1">
      <alignment horizontal="center"/>
    </xf>
    <xf numFmtId="10" fontId="0" fillId="33" borderId="15" xfId="44" applyNumberFormat="1" applyFont="1" applyFill="1" applyBorder="1" applyAlignment="1">
      <alignment horizontal="center"/>
    </xf>
    <xf numFmtId="174" fontId="41" fillId="33" borderId="15" xfId="44" applyNumberFormat="1" applyFont="1" applyFill="1" applyBorder="1" applyAlignment="1">
      <alignment horizontal="center"/>
    </xf>
    <xf numFmtId="174" fontId="0" fillId="33" borderId="15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57" applyNumberFormat="1" applyFont="1" applyAlignment="1">
      <alignment/>
    </xf>
    <xf numFmtId="3" fontId="0" fillId="35" borderId="15" xfId="0" applyNumberFormat="1" applyFill="1" applyBorder="1" applyAlignment="1">
      <alignment horizontal="center"/>
    </xf>
    <xf numFmtId="14" fontId="0" fillId="35" borderId="15" xfId="0" applyNumberFormat="1" applyFill="1" applyBorder="1" applyAlignment="1">
      <alignment horizontal="center"/>
    </xf>
    <xf numFmtId="0" fontId="45" fillId="33" borderId="1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horizontal="left" vertical="top" wrapText="1" indent="23"/>
    </xf>
    <xf numFmtId="0" fontId="45" fillId="33" borderId="11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vertical="top" wrapText="1"/>
    </xf>
    <xf numFmtId="0" fontId="45" fillId="33" borderId="19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wrapText="1"/>
    </xf>
    <xf numFmtId="0" fontId="45" fillId="33" borderId="13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indent="2"/>
    </xf>
    <xf numFmtId="0" fontId="45" fillId="33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horizontal="left" indent="10"/>
    </xf>
    <xf numFmtId="0" fontId="45" fillId="33" borderId="0" xfId="0" applyFont="1" applyFill="1" applyBorder="1" applyAlignment="1">
      <alignment horizontal="right" indent="2"/>
    </xf>
    <xf numFmtId="14" fontId="0" fillId="33" borderId="19" xfId="0" applyNumberFormat="1" applyFill="1" applyBorder="1" applyAlignment="1">
      <alignment/>
    </xf>
    <xf numFmtId="14" fontId="45" fillId="33" borderId="0" xfId="0" applyNumberFormat="1" applyFont="1" applyFill="1" applyBorder="1" applyAlignment="1">
      <alignment/>
    </xf>
    <xf numFmtId="14" fontId="45" fillId="33" borderId="11" xfId="0" applyNumberFormat="1" applyFont="1" applyFill="1" applyBorder="1" applyAlignment="1">
      <alignment/>
    </xf>
    <xf numFmtId="0" fontId="45" fillId="33" borderId="0" xfId="0" applyFont="1" applyFill="1" applyBorder="1" applyAlignment="1">
      <alignment horizontal="right"/>
    </xf>
    <xf numFmtId="0" fontId="45" fillId="33" borderId="18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30" fillId="36" borderId="21" xfId="0" applyFont="1" applyFill="1" applyBorder="1" applyAlignment="1">
      <alignment/>
    </xf>
    <xf numFmtId="174" fontId="46" fillId="33" borderId="0" xfId="44" applyNumberFormat="1" applyFont="1" applyFill="1" applyBorder="1" applyAlignment="1">
      <alignment horizontal="left"/>
    </xf>
    <xf numFmtId="174" fontId="0" fillId="33" borderId="15" xfId="42" applyNumberFormat="1" applyFont="1" applyFill="1" applyBorder="1" applyAlignment="1">
      <alignment horizontal="center"/>
    </xf>
    <xf numFmtId="10" fontId="0" fillId="33" borderId="15" xfId="42" applyNumberFormat="1" applyFont="1" applyFill="1" applyBorder="1" applyAlignment="1">
      <alignment horizontal="center"/>
    </xf>
    <xf numFmtId="174" fontId="0" fillId="33" borderId="15" xfId="42" applyNumberFormat="1" applyFont="1" applyFill="1" applyBorder="1" applyAlignment="1">
      <alignment horizontal="center"/>
    </xf>
    <xf numFmtId="0" fontId="0" fillId="37" borderId="0" xfId="0" applyFont="1" applyFill="1" applyAlignment="1">
      <alignment wrapText="1"/>
    </xf>
    <xf numFmtId="0" fontId="45" fillId="33" borderId="12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vertical="top" wrapText="1"/>
    </xf>
    <xf numFmtId="0" fontId="45" fillId="33" borderId="19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7" fillId="34" borderId="0" xfId="0" applyFont="1" applyFill="1" applyBorder="1" applyAlignment="1">
      <alignment/>
    </xf>
    <xf numFmtId="174" fontId="41" fillId="33" borderId="15" xfId="42" applyNumberFormat="1" applyFont="1" applyFill="1" applyBorder="1" applyAlignment="1">
      <alignment horizontal="center"/>
    </xf>
    <xf numFmtId="0" fontId="41" fillId="33" borderId="22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74" fontId="49" fillId="33" borderId="15" xfId="0" applyNumberFormat="1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1009650</xdr:colOff>
      <xdr:row>7</xdr:row>
      <xdr:rowOff>0</xdr:rowOff>
    </xdr:from>
    <xdr:ext cx="190500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81153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B2">
      <selection activeCell="C4" sqref="C4:D4"/>
    </sheetView>
  </sheetViews>
  <sheetFormatPr defaultColWidth="9.140625" defaultRowHeight="15"/>
  <cols>
    <col min="1" max="1" width="1.7109375" style="5" customWidth="1"/>
    <col min="2" max="2" width="1.7109375" style="0" customWidth="1"/>
    <col min="3" max="3" width="80.8515625" style="0" bestFit="1" customWidth="1"/>
    <col min="4" max="4" width="22.28125" style="0" customWidth="1"/>
    <col min="5" max="5" width="23.00390625" style="0" customWidth="1"/>
    <col min="7" max="7" width="23.28125" style="0" bestFit="1" customWidth="1"/>
    <col min="8" max="19" width="11.7109375" style="25" customWidth="1"/>
  </cols>
  <sheetData>
    <row r="1" spans="2:6" ht="12" customHeight="1" hidden="1">
      <c r="B1" s="5"/>
      <c r="C1" s="87"/>
      <c r="D1" s="87"/>
      <c r="E1" s="87"/>
      <c r="F1" s="87"/>
    </row>
    <row r="2" spans="2:6" ht="14.25">
      <c r="B2" s="5"/>
      <c r="C2" s="107" t="s">
        <v>55</v>
      </c>
      <c r="D2" s="108"/>
      <c r="E2" s="5"/>
      <c r="F2" s="5"/>
    </row>
    <row r="3" spans="2:6" ht="14.25">
      <c r="B3" s="7"/>
      <c r="C3" s="8"/>
      <c r="D3" s="8"/>
      <c r="E3" s="8"/>
      <c r="F3" s="9"/>
    </row>
    <row r="4" spans="2:6" ht="28.5">
      <c r="B4" s="12"/>
      <c r="C4" s="100" t="s">
        <v>23</v>
      </c>
      <c r="D4" s="100"/>
      <c r="E4" s="10"/>
      <c r="F4" s="11"/>
    </row>
    <row r="5" spans="2:6" ht="14.25">
      <c r="B5" s="12"/>
      <c r="C5" s="10"/>
      <c r="D5" s="10"/>
      <c r="E5" s="10"/>
      <c r="F5" s="11"/>
    </row>
    <row r="6" spans="2:6" ht="23.25">
      <c r="B6" s="12"/>
      <c r="C6" s="29" t="s">
        <v>53</v>
      </c>
      <c r="D6" s="10"/>
      <c r="E6" s="10"/>
      <c r="F6" s="11"/>
    </row>
    <row r="7" spans="2:6" ht="14.25">
      <c r="B7" s="12"/>
      <c r="C7" s="10"/>
      <c r="D7" s="10"/>
      <c r="E7" s="10"/>
      <c r="F7" s="11"/>
    </row>
    <row r="8" spans="1:19" s="2" customFormat="1" ht="15">
      <c r="A8" s="6"/>
      <c r="B8" s="30"/>
      <c r="C8" s="31"/>
      <c r="D8" s="31"/>
      <c r="E8" s="31"/>
      <c r="F8" s="3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2:6" ht="15">
      <c r="B9" s="12"/>
      <c r="C9" s="10"/>
      <c r="D9" s="10"/>
      <c r="E9" s="10"/>
      <c r="F9" s="11"/>
    </row>
    <row r="10" spans="2:6" ht="14.25">
      <c r="B10" s="12"/>
      <c r="C10" s="19" t="s">
        <v>43</v>
      </c>
      <c r="D10" s="48"/>
      <c r="F10" s="11"/>
    </row>
    <row r="11" spans="2:6" ht="14.25">
      <c r="B11" s="12"/>
      <c r="C11" s="17" t="s">
        <v>24</v>
      </c>
      <c r="D11" s="58"/>
      <c r="E11" s="10"/>
      <c r="F11" s="11"/>
    </row>
    <row r="12" spans="2:6" ht="14.25">
      <c r="B12" s="12"/>
      <c r="C12" s="3"/>
      <c r="D12" s="4"/>
      <c r="E12" s="10"/>
      <c r="F12" s="11"/>
    </row>
    <row r="13" spans="2:6" ht="14.25">
      <c r="B13" s="12"/>
      <c r="C13" s="17" t="s">
        <v>58</v>
      </c>
      <c r="D13" s="57">
        <v>250</v>
      </c>
      <c r="E13" s="10"/>
      <c r="F13" s="11"/>
    </row>
    <row r="14" spans="2:6" ht="14.25">
      <c r="B14" s="12"/>
      <c r="C14" s="20" t="s">
        <v>57</v>
      </c>
      <c r="D14" s="57">
        <v>3000</v>
      </c>
      <c r="E14" s="10"/>
      <c r="F14" s="11"/>
    </row>
    <row r="15" spans="2:6" ht="14.25">
      <c r="B15" s="12"/>
      <c r="C15" s="13" t="s">
        <v>25</v>
      </c>
      <c r="D15" s="43">
        <f>D13/D14</f>
        <v>0.08333333333333333</v>
      </c>
      <c r="E15" s="10"/>
      <c r="F15" s="11"/>
    </row>
    <row r="16" spans="2:6" ht="14.25">
      <c r="B16" s="12"/>
      <c r="C16" s="10"/>
      <c r="D16" s="10"/>
      <c r="E16" s="10"/>
      <c r="F16" s="11"/>
    </row>
    <row r="17" spans="2:6" ht="42.75">
      <c r="B17" s="12"/>
      <c r="C17" s="13" t="s">
        <v>29</v>
      </c>
      <c r="D17" s="14" t="s">
        <v>22</v>
      </c>
      <c r="E17" s="14" t="s">
        <v>21</v>
      </c>
      <c r="F17" s="11"/>
    </row>
    <row r="18" spans="2:6" ht="14.25">
      <c r="B18" s="12"/>
      <c r="C18" s="15" t="s">
        <v>59</v>
      </c>
      <c r="D18" s="44">
        <v>10000</v>
      </c>
      <c r="E18" s="44"/>
      <c r="F18" s="11"/>
    </row>
    <row r="19" spans="2:6" ht="15" customHeight="1">
      <c r="B19" s="12"/>
      <c r="C19" s="23" t="s">
        <v>44</v>
      </c>
      <c r="D19" s="44"/>
      <c r="E19" s="44"/>
      <c r="F19" s="11"/>
    </row>
    <row r="20" spans="2:6" ht="14.25">
      <c r="B20" s="12"/>
      <c r="C20" s="15" t="s">
        <v>45</v>
      </c>
      <c r="D20" s="44">
        <v>8000</v>
      </c>
      <c r="E20" s="44"/>
      <c r="F20" s="11"/>
    </row>
    <row r="21" spans="2:6" ht="14.25">
      <c r="B21" s="12"/>
      <c r="C21" s="15" t="s">
        <v>7</v>
      </c>
      <c r="D21" s="44"/>
      <c r="E21" s="44"/>
      <c r="F21" s="11"/>
    </row>
    <row r="22" spans="2:6" ht="14.25">
      <c r="B22" s="12"/>
      <c r="C22" s="15" t="s">
        <v>46</v>
      </c>
      <c r="D22" s="44">
        <v>1000</v>
      </c>
      <c r="E22" s="44"/>
      <c r="F22" s="11"/>
    </row>
    <row r="23" spans="2:6" ht="14.25">
      <c r="B23" s="12"/>
      <c r="C23" s="15" t="s">
        <v>0</v>
      </c>
      <c r="D23" s="44"/>
      <c r="E23" s="44"/>
      <c r="F23" s="11"/>
    </row>
    <row r="24" spans="2:6" ht="14.25">
      <c r="B24" s="12"/>
      <c r="C24" s="16" t="s">
        <v>1</v>
      </c>
      <c r="D24" s="44">
        <v>500</v>
      </c>
      <c r="E24" s="44"/>
      <c r="F24" s="11"/>
    </row>
    <row r="25" spans="2:6" ht="14.25">
      <c r="B25" s="12"/>
      <c r="C25" s="16" t="s">
        <v>2</v>
      </c>
      <c r="D25" s="44">
        <v>600</v>
      </c>
      <c r="E25" s="44"/>
      <c r="F25" s="11"/>
    </row>
    <row r="26" spans="2:6" ht="14.25">
      <c r="B26" s="12"/>
      <c r="C26" s="16" t="s">
        <v>3</v>
      </c>
      <c r="D26" s="44">
        <v>200</v>
      </c>
      <c r="E26" s="44"/>
      <c r="F26" s="11"/>
    </row>
    <row r="27" spans="2:7" ht="14.25">
      <c r="B27" s="12"/>
      <c r="C27" s="15" t="s">
        <v>4</v>
      </c>
      <c r="D27" s="44">
        <v>500</v>
      </c>
      <c r="E27" s="44"/>
      <c r="F27" s="11"/>
      <c r="G27" s="1"/>
    </row>
    <row r="28" spans="2:7" ht="14.25">
      <c r="B28" s="12"/>
      <c r="C28" s="15" t="s">
        <v>41</v>
      </c>
      <c r="D28" s="44"/>
      <c r="E28" s="44"/>
      <c r="F28" s="11"/>
      <c r="G28" s="1"/>
    </row>
    <row r="29" spans="2:7" ht="14.25">
      <c r="B29" s="12"/>
      <c r="C29" s="15" t="s">
        <v>47</v>
      </c>
      <c r="D29" s="44">
        <v>2000</v>
      </c>
      <c r="E29" s="44">
        <v>500</v>
      </c>
      <c r="F29" s="11"/>
      <c r="G29" s="1"/>
    </row>
    <row r="30" spans="2:7" ht="14.25">
      <c r="B30" s="12"/>
      <c r="C30" s="18" t="s">
        <v>26</v>
      </c>
      <c r="D30" s="45">
        <f>SUM(D18:D29)</f>
        <v>22800</v>
      </c>
      <c r="E30" s="45">
        <f>SUM(E18:E29)</f>
        <v>500</v>
      </c>
      <c r="F30" s="11"/>
      <c r="G30" s="1"/>
    </row>
    <row r="31" spans="2:7" ht="14.25">
      <c r="B31" s="12"/>
      <c r="C31" s="18" t="s">
        <v>27</v>
      </c>
      <c r="D31" s="85">
        <f>D15</f>
        <v>0.08333333333333333</v>
      </c>
      <c r="E31" s="86" t="s">
        <v>20</v>
      </c>
      <c r="F31" s="11"/>
      <c r="G31" s="1"/>
    </row>
    <row r="32" spans="2:7" ht="14.25">
      <c r="B32" s="12"/>
      <c r="C32" s="18" t="s">
        <v>62</v>
      </c>
      <c r="D32" s="84">
        <f>+D30*D31</f>
        <v>1900</v>
      </c>
      <c r="E32" s="86" t="s">
        <v>20</v>
      </c>
      <c r="F32" s="11"/>
      <c r="G32" s="1"/>
    </row>
    <row r="33" spans="2:7" ht="14.25">
      <c r="B33" s="12"/>
      <c r="C33" s="22" t="s">
        <v>63</v>
      </c>
      <c r="D33" s="101">
        <f>+E30+D32</f>
        <v>2400</v>
      </c>
      <c r="E33" s="101"/>
      <c r="F33" s="11"/>
      <c r="G33" s="1"/>
    </row>
    <row r="34" spans="2:6" ht="14.25">
      <c r="B34" s="12"/>
      <c r="C34" s="10"/>
      <c r="D34" s="10"/>
      <c r="E34" s="10"/>
      <c r="F34" s="11"/>
    </row>
    <row r="35" spans="2:6" ht="14.25">
      <c r="B35" s="12"/>
      <c r="C35" s="10"/>
      <c r="D35" s="10"/>
      <c r="E35" s="10"/>
      <c r="F35" s="11"/>
    </row>
    <row r="36" spans="2:6" ht="14.25">
      <c r="B36" s="12"/>
      <c r="C36" s="102" t="s">
        <v>30</v>
      </c>
      <c r="D36" s="103"/>
      <c r="E36" s="10"/>
      <c r="F36" s="11"/>
    </row>
    <row r="37" spans="2:6" ht="28.5">
      <c r="B37" s="12"/>
      <c r="C37" s="23" t="s">
        <v>5</v>
      </c>
      <c r="D37" s="46">
        <v>500000</v>
      </c>
      <c r="E37" s="10"/>
      <c r="F37" s="11"/>
    </row>
    <row r="38" spans="2:6" ht="14.25">
      <c r="B38" s="12"/>
      <c r="C38" s="23" t="s">
        <v>42</v>
      </c>
      <c r="D38" s="46">
        <v>150000</v>
      </c>
      <c r="E38" s="10"/>
      <c r="F38" s="11"/>
    </row>
    <row r="39" spans="2:6" ht="14.25">
      <c r="B39" s="12"/>
      <c r="C39" s="23" t="s">
        <v>6</v>
      </c>
      <c r="D39" s="47">
        <f>D37-D38</f>
        <v>350000</v>
      </c>
      <c r="E39" s="10"/>
      <c r="F39" s="11"/>
    </row>
    <row r="40" spans="2:6" ht="14.25">
      <c r="B40" s="12"/>
      <c r="C40" s="23" t="s">
        <v>50</v>
      </c>
      <c r="D40" s="48">
        <v>1</v>
      </c>
      <c r="E40" s="10"/>
      <c r="F40" s="11"/>
    </row>
    <row r="41" spans="2:19" ht="14.25">
      <c r="B41" s="12"/>
      <c r="C41" s="23" t="s">
        <v>54</v>
      </c>
      <c r="D41" s="48" t="s">
        <v>13</v>
      </c>
      <c r="E41" s="10"/>
      <c r="F41" s="11"/>
      <c r="G41" s="82" t="s">
        <v>40</v>
      </c>
      <c r="H41" s="54" t="s">
        <v>8</v>
      </c>
      <c r="I41" s="54" t="s">
        <v>9</v>
      </c>
      <c r="J41" s="54" t="s">
        <v>10</v>
      </c>
      <c r="K41" s="54" t="s">
        <v>11</v>
      </c>
      <c r="L41" s="54" t="s">
        <v>12</v>
      </c>
      <c r="M41" s="54" t="s">
        <v>13</v>
      </c>
      <c r="N41" s="54" t="s">
        <v>14</v>
      </c>
      <c r="O41" s="54" t="s">
        <v>15</v>
      </c>
      <c r="P41" s="54" t="s">
        <v>16</v>
      </c>
      <c r="Q41" s="54" t="s">
        <v>17</v>
      </c>
      <c r="R41" s="54" t="s">
        <v>18</v>
      </c>
      <c r="S41" s="54" t="s">
        <v>19</v>
      </c>
    </row>
    <row r="42" spans="2:19" ht="14.25">
      <c r="B42" s="12"/>
      <c r="C42" s="23" t="s">
        <v>51</v>
      </c>
      <c r="D42" s="49">
        <f>_xlfn.IFERROR(IF(D40=1,VLOOKUP(D41,H45:I56,2,FALSE),E42),"Error")</f>
        <v>0.01391</v>
      </c>
      <c r="E42" s="33">
        <v>0.02564</v>
      </c>
      <c r="F42" s="34"/>
      <c r="G42" s="53" t="s">
        <v>32</v>
      </c>
      <c r="H42" s="27">
        <v>0.02461</v>
      </c>
      <c r="I42" s="27">
        <v>0.02247</v>
      </c>
      <c r="J42" s="27">
        <v>0.02033</v>
      </c>
      <c r="K42" s="27">
        <v>0.01819</v>
      </c>
      <c r="L42" s="27">
        <v>0.01605</v>
      </c>
      <c r="M42" s="27">
        <v>0.01391</v>
      </c>
      <c r="N42" s="27">
        <v>0.01177</v>
      </c>
      <c r="O42" s="27">
        <v>0.00963</v>
      </c>
      <c r="P42" s="27">
        <v>0.00749</v>
      </c>
      <c r="Q42" s="27">
        <v>0.00535</v>
      </c>
      <c r="R42" s="27">
        <v>0.00321</v>
      </c>
      <c r="S42" s="27">
        <v>0.00107</v>
      </c>
    </row>
    <row r="43" spans="2:19" ht="14.25">
      <c r="B43" s="12"/>
      <c r="C43" s="24" t="s">
        <v>52</v>
      </c>
      <c r="D43" s="47">
        <f>_xlfn.IFERROR(D42*D39,"Error")</f>
        <v>4868.5</v>
      </c>
      <c r="E43" s="35"/>
      <c r="F43" s="34"/>
      <c r="G43" s="53" t="s">
        <v>33</v>
      </c>
      <c r="H43" s="28">
        <v>0.02564</v>
      </c>
      <c r="I43" s="28">
        <v>0.02564</v>
      </c>
      <c r="J43" s="28">
        <v>0.02564</v>
      </c>
      <c r="K43" s="28">
        <v>0.02564</v>
      </c>
      <c r="L43" s="28">
        <v>0.02564</v>
      </c>
      <c r="M43" s="28">
        <v>0.02564</v>
      </c>
      <c r="N43" s="28">
        <v>0.02564</v>
      </c>
      <c r="O43" s="28">
        <v>0.02564</v>
      </c>
      <c r="P43" s="28">
        <v>0.02564</v>
      </c>
      <c r="Q43" s="28">
        <v>0.02564</v>
      </c>
      <c r="R43" s="28">
        <v>0.02564</v>
      </c>
      <c r="S43" s="28">
        <v>0.02564</v>
      </c>
    </row>
    <row r="44" spans="2:9" ht="14.25">
      <c r="B44" s="12"/>
      <c r="C44" s="18" t="s">
        <v>28</v>
      </c>
      <c r="D44" s="50">
        <f>D15</f>
        <v>0.08333333333333333</v>
      </c>
      <c r="E44" s="35"/>
      <c r="F44" s="34"/>
      <c r="H44" s="55" t="s">
        <v>20</v>
      </c>
      <c r="I44" s="55"/>
    </row>
    <row r="45" spans="2:9" ht="14.25">
      <c r="B45" s="12"/>
      <c r="C45" s="22" t="s">
        <v>49</v>
      </c>
      <c r="D45" s="51">
        <f>_xlfn.IFERROR(D43*D44,"Error")</f>
        <v>405.7083333333333</v>
      </c>
      <c r="E45" s="35"/>
      <c r="F45" s="34"/>
      <c r="H45" s="55" t="s">
        <v>8</v>
      </c>
      <c r="I45" s="56">
        <v>0.02461</v>
      </c>
    </row>
    <row r="46" spans="2:9" ht="14.25">
      <c r="B46" s="12"/>
      <c r="C46" s="10"/>
      <c r="D46" s="10"/>
      <c r="E46" s="35"/>
      <c r="F46" s="34"/>
      <c r="H46" s="55" t="s">
        <v>9</v>
      </c>
      <c r="I46" s="56">
        <v>0.02247</v>
      </c>
    </row>
    <row r="47" spans="2:9" ht="14.25">
      <c r="B47" s="12"/>
      <c r="C47" s="17" t="s">
        <v>48</v>
      </c>
      <c r="D47" s="52">
        <f>D33</f>
        <v>2400</v>
      </c>
      <c r="E47" s="35"/>
      <c r="F47" s="34"/>
      <c r="H47" s="55" t="s">
        <v>10</v>
      </c>
      <c r="I47" s="56">
        <v>0.02033</v>
      </c>
    </row>
    <row r="48" spans="2:9" ht="14.25">
      <c r="B48" s="12"/>
      <c r="C48" s="17" t="s">
        <v>60</v>
      </c>
      <c r="D48" s="52">
        <f>D45</f>
        <v>405.7083333333333</v>
      </c>
      <c r="E48" s="35"/>
      <c r="F48" s="34"/>
      <c r="H48" s="55" t="s">
        <v>11</v>
      </c>
      <c r="I48" s="56">
        <v>0.01819</v>
      </c>
    </row>
    <row r="49" spans="2:9" ht="14.25">
      <c r="B49" s="12"/>
      <c r="C49" s="104" t="s">
        <v>31</v>
      </c>
      <c r="D49" s="105">
        <f>SUM(D47:D48)</f>
        <v>2805.7083333333335</v>
      </c>
      <c r="E49" s="35"/>
      <c r="F49" s="34"/>
      <c r="H49" s="55" t="s">
        <v>12</v>
      </c>
      <c r="I49" s="56">
        <v>0.01605</v>
      </c>
    </row>
    <row r="50" spans="2:9" ht="14.25">
      <c r="B50" s="12"/>
      <c r="C50" s="104"/>
      <c r="D50" s="106"/>
      <c r="E50" s="36"/>
      <c r="F50" s="37"/>
      <c r="H50" s="55" t="s">
        <v>13</v>
      </c>
      <c r="I50" s="56">
        <v>0.01391</v>
      </c>
    </row>
    <row r="51" spans="2:9" ht="14.25">
      <c r="B51" s="12"/>
      <c r="C51" s="10"/>
      <c r="D51" s="10"/>
      <c r="E51" s="36"/>
      <c r="F51" s="37"/>
      <c r="H51" s="55" t="s">
        <v>14</v>
      </c>
      <c r="I51" s="56">
        <v>0.01177</v>
      </c>
    </row>
    <row r="52" spans="2:9" ht="14.25">
      <c r="B52" s="38"/>
      <c r="C52" s="39"/>
      <c r="D52" s="40"/>
      <c r="E52" s="41"/>
      <c r="F52" s="42"/>
      <c r="H52" s="55" t="s">
        <v>15</v>
      </c>
      <c r="I52" s="56">
        <v>0.00963</v>
      </c>
    </row>
    <row r="53" spans="2:9" ht="15" customHeight="1">
      <c r="B53" s="88" t="s">
        <v>61</v>
      </c>
      <c r="C53" s="89"/>
      <c r="D53" s="89"/>
      <c r="E53" s="89"/>
      <c r="F53" s="90"/>
      <c r="H53" s="55" t="s">
        <v>16</v>
      </c>
      <c r="I53" s="56">
        <v>0.00749</v>
      </c>
    </row>
    <row r="54" spans="2:9" ht="15" customHeight="1">
      <c r="B54" s="91"/>
      <c r="C54" s="92"/>
      <c r="D54" s="92"/>
      <c r="E54" s="92"/>
      <c r="F54" s="93"/>
      <c r="H54" s="55" t="s">
        <v>17</v>
      </c>
      <c r="I54" s="56">
        <v>0.00535</v>
      </c>
    </row>
    <row r="55" spans="2:9" ht="15" customHeight="1">
      <c r="B55" s="91"/>
      <c r="C55" s="92"/>
      <c r="D55" s="92"/>
      <c r="E55" s="92"/>
      <c r="F55" s="93"/>
      <c r="H55" s="55" t="s">
        <v>18</v>
      </c>
      <c r="I55" s="56">
        <v>0.00321</v>
      </c>
    </row>
    <row r="56" spans="2:9" ht="15" customHeight="1">
      <c r="B56" s="91"/>
      <c r="C56" s="92"/>
      <c r="D56" s="92"/>
      <c r="E56" s="92"/>
      <c r="F56" s="93"/>
      <c r="H56" s="55" t="s">
        <v>19</v>
      </c>
      <c r="I56" s="56">
        <v>0.00107</v>
      </c>
    </row>
    <row r="57" spans="2:9" ht="15" customHeight="1">
      <c r="B57" s="91"/>
      <c r="C57" s="92"/>
      <c r="D57" s="92"/>
      <c r="E57" s="92"/>
      <c r="F57" s="93"/>
      <c r="H57"/>
      <c r="I57"/>
    </row>
    <row r="58" spans="2:9" ht="15" customHeight="1">
      <c r="B58" s="91"/>
      <c r="C58" s="92"/>
      <c r="D58" s="92"/>
      <c r="E58" s="92"/>
      <c r="F58" s="93"/>
      <c r="H58"/>
      <c r="I58"/>
    </row>
    <row r="59" spans="2:9" ht="15" customHeight="1">
      <c r="B59" s="91"/>
      <c r="C59" s="92"/>
      <c r="D59" s="92"/>
      <c r="E59" s="92"/>
      <c r="F59" s="93"/>
      <c r="H59"/>
      <c r="I59"/>
    </row>
    <row r="60" spans="2:9" ht="15" customHeight="1">
      <c r="B60" s="91"/>
      <c r="C60" s="92"/>
      <c r="D60" s="92"/>
      <c r="E60" s="92"/>
      <c r="F60" s="93"/>
      <c r="H60"/>
      <c r="I60"/>
    </row>
    <row r="61" spans="2:9" ht="15" customHeight="1">
      <c r="B61" s="91"/>
      <c r="C61" s="92"/>
      <c r="D61" s="92"/>
      <c r="E61" s="92"/>
      <c r="F61" s="93"/>
      <c r="H61"/>
      <c r="I61"/>
    </row>
    <row r="62" spans="2:9" ht="15" customHeight="1">
      <c r="B62" s="91"/>
      <c r="C62" s="92"/>
      <c r="D62" s="92"/>
      <c r="E62" s="92"/>
      <c r="F62" s="93"/>
      <c r="H62"/>
      <c r="I62"/>
    </row>
    <row r="63" spans="2:9" ht="15" customHeight="1">
      <c r="B63" s="91"/>
      <c r="C63" s="92"/>
      <c r="D63" s="92"/>
      <c r="E63" s="92"/>
      <c r="F63" s="93"/>
      <c r="H63"/>
      <c r="I63"/>
    </row>
    <row r="64" spans="2:9" ht="15" customHeight="1">
      <c r="B64" s="91"/>
      <c r="C64" s="92"/>
      <c r="D64" s="92"/>
      <c r="E64" s="92"/>
      <c r="F64" s="93"/>
      <c r="H64"/>
      <c r="I64"/>
    </row>
    <row r="65" spans="2:9" ht="15" customHeight="1">
      <c r="B65" s="59"/>
      <c r="C65" s="60" t="s">
        <v>34</v>
      </c>
      <c r="D65" s="94"/>
      <c r="E65" s="94"/>
      <c r="F65" s="61"/>
      <c r="H65"/>
      <c r="I65"/>
    </row>
    <row r="66" spans="2:9" ht="15" customHeight="1">
      <c r="B66" s="59"/>
      <c r="C66" s="62"/>
      <c r="D66" s="62"/>
      <c r="E66" s="62"/>
      <c r="F66" s="61"/>
      <c r="H66"/>
      <c r="I66"/>
    </row>
    <row r="67" spans="2:9" ht="15" customHeight="1">
      <c r="B67" s="59"/>
      <c r="C67" s="62"/>
      <c r="D67" s="62"/>
      <c r="E67" s="62"/>
      <c r="F67" s="61"/>
      <c r="H67"/>
      <c r="I67"/>
    </row>
    <row r="68" spans="2:10" ht="15" customHeight="1">
      <c r="B68" s="63"/>
      <c r="C68" s="64"/>
      <c r="D68" s="64"/>
      <c r="E68" s="64"/>
      <c r="F68" s="65"/>
      <c r="H68"/>
      <c r="I68"/>
      <c r="J68"/>
    </row>
    <row r="69" spans="2:10" ht="15" customHeight="1">
      <c r="B69" s="66"/>
      <c r="C69" s="67"/>
      <c r="D69" s="67"/>
      <c r="E69" s="67"/>
      <c r="F69" s="68"/>
      <c r="H69"/>
      <c r="I69"/>
      <c r="J69"/>
    </row>
    <row r="70" spans="2:10" ht="15" customHeight="1">
      <c r="B70" s="95" t="s">
        <v>35</v>
      </c>
      <c r="C70" s="96"/>
      <c r="D70" s="96"/>
      <c r="E70" s="96"/>
      <c r="F70" s="97"/>
      <c r="H70"/>
      <c r="I70"/>
      <c r="J70"/>
    </row>
    <row r="71" spans="2:10" ht="15" customHeight="1">
      <c r="B71" s="95"/>
      <c r="C71" s="96"/>
      <c r="D71" s="96"/>
      <c r="E71" s="96"/>
      <c r="F71" s="97"/>
      <c r="H71"/>
      <c r="I71"/>
      <c r="J71"/>
    </row>
    <row r="72" spans="2:10" ht="15" customHeight="1">
      <c r="B72" s="69" t="s">
        <v>38</v>
      </c>
      <c r="C72" s="70"/>
      <c r="D72" s="83">
        <f>+D49</f>
        <v>2805.7083333333335</v>
      </c>
      <c r="E72" s="70"/>
      <c r="F72" s="4"/>
      <c r="H72"/>
      <c r="I72"/>
      <c r="J72"/>
    </row>
    <row r="73" spans="2:10" ht="15" customHeight="1">
      <c r="B73" s="71"/>
      <c r="C73" s="70"/>
      <c r="D73" s="70"/>
      <c r="E73" s="70"/>
      <c r="F73" s="72"/>
      <c r="H73"/>
      <c r="I73"/>
      <c r="J73"/>
    </row>
    <row r="74" spans="2:10" ht="15">
      <c r="B74" s="71"/>
      <c r="C74" s="70"/>
      <c r="D74" s="70"/>
      <c r="E74" s="70"/>
      <c r="F74" s="72"/>
      <c r="H74"/>
      <c r="I74"/>
      <c r="J74"/>
    </row>
    <row r="75" spans="2:10" ht="15">
      <c r="B75" s="73" t="s">
        <v>36</v>
      </c>
      <c r="C75" s="74" t="s">
        <v>56</v>
      </c>
      <c r="D75" s="98"/>
      <c r="E75" s="98"/>
      <c r="F75" s="72"/>
      <c r="H75"/>
      <c r="I75"/>
      <c r="J75"/>
    </row>
    <row r="76" spans="2:10" ht="15">
      <c r="B76" s="71"/>
      <c r="C76" s="70"/>
      <c r="D76" s="70"/>
      <c r="E76" s="70"/>
      <c r="F76" s="72"/>
      <c r="H76"/>
      <c r="I76"/>
      <c r="J76"/>
    </row>
    <row r="77" spans="2:10" ht="15">
      <c r="B77" s="71"/>
      <c r="C77" s="74" t="s">
        <v>37</v>
      </c>
      <c r="D77" s="75"/>
      <c r="E77" s="76"/>
      <c r="F77" s="77"/>
      <c r="H77"/>
      <c r="I77"/>
      <c r="J77"/>
    </row>
    <row r="78" spans="2:10" ht="15">
      <c r="B78" s="71"/>
      <c r="C78" s="78"/>
      <c r="D78" s="21"/>
      <c r="E78" s="70"/>
      <c r="F78" s="72"/>
      <c r="H78"/>
      <c r="I78"/>
      <c r="J78"/>
    </row>
    <row r="79" spans="2:10" ht="15">
      <c r="B79" s="71"/>
      <c r="C79" s="74" t="s">
        <v>39</v>
      </c>
      <c r="D79" s="99"/>
      <c r="E79" s="99"/>
      <c r="F79" s="77"/>
      <c r="H79"/>
      <c r="I79"/>
      <c r="J79"/>
    </row>
    <row r="80" spans="2:10" ht="15">
      <c r="B80" s="71"/>
      <c r="C80" s="70"/>
      <c r="D80" s="70"/>
      <c r="E80" s="70"/>
      <c r="F80" s="72"/>
      <c r="H80"/>
      <c r="I80"/>
      <c r="J80"/>
    </row>
    <row r="81" spans="2:10" ht="15">
      <c r="B81" s="79"/>
      <c r="C81" s="80"/>
      <c r="D81" s="80"/>
      <c r="E81" s="80"/>
      <c r="F81" s="81"/>
      <c r="H81"/>
      <c r="I81"/>
      <c r="J81"/>
    </row>
    <row r="82" spans="8:10" ht="14.25">
      <c r="H82"/>
      <c r="I82"/>
      <c r="J82"/>
    </row>
  </sheetData>
  <sheetProtection/>
  <mergeCells count="11">
    <mergeCell ref="D49:D50"/>
    <mergeCell ref="C1:F1"/>
    <mergeCell ref="B53:F64"/>
    <mergeCell ref="D65:E65"/>
    <mergeCell ref="B70:F71"/>
    <mergeCell ref="D75:E75"/>
    <mergeCell ref="D79:E79"/>
    <mergeCell ref="C4:D4"/>
    <mergeCell ref="D33:E33"/>
    <mergeCell ref="C36:D36"/>
    <mergeCell ref="C49:C50"/>
  </mergeCells>
  <dataValidations count="1">
    <dataValidation type="list" allowBlank="1" showInputMessage="1" showErrorMessage="1" sqref="D41">
      <formula1>months1</formula1>
    </dataValidation>
  </dataValidations>
  <printOptions/>
  <pageMargins left="0.7" right="0.7" top="0.75" bottom="0.75" header="0.3" footer="0.3"/>
  <pageSetup fitToHeight="0" fitToWidth="0" horizontalDpi="600" verticalDpi="600" orientation="portrait" scale="55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Magence</dc:creator>
  <cp:keywords/>
  <dc:description/>
  <cp:lastModifiedBy>Giundiuz Osmanov</cp:lastModifiedBy>
  <cp:lastPrinted>2017-08-31T17:45:37Z</cp:lastPrinted>
  <dcterms:created xsi:type="dcterms:W3CDTF">2015-02-01T22:54:55Z</dcterms:created>
  <dcterms:modified xsi:type="dcterms:W3CDTF">2023-02-04T01:10:39Z</dcterms:modified>
  <cp:category/>
  <cp:version/>
  <cp:contentType/>
  <cp:contentStatus/>
</cp:coreProperties>
</file>